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spe\Downloads\"/>
    </mc:Choice>
  </mc:AlternateContent>
  <bookViews>
    <workbookView xWindow="0" yWindow="0" windowWidth="25545" windowHeight="11865"/>
  </bookViews>
  <sheets>
    <sheet name="Звіт 2024 ЗВГ ЕФ_1_2 " sheetId="1" r:id="rId1"/>
  </sheets>
  <calcPr calcId="162913"/>
</workbook>
</file>

<file path=xl/calcChain.xml><?xml version="1.0" encoding="utf-8"?>
<calcChain xmlns="http://schemas.openxmlformats.org/spreadsheetml/2006/main">
  <c r="I12" i="1" l="1"/>
  <c r="F12" i="1"/>
  <c r="AE12" i="1"/>
  <c r="AE11" i="1"/>
  <c r="AE8" i="1"/>
  <c r="AD14" i="1"/>
  <c r="AD12" i="1"/>
  <c r="AD11" i="1"/>
  <c r="AD10" i="1"/>
  <c r="AD9" i="1"/>
  <c r="AD8" i="1"/>
  <c r="Y14" i="1"/>
  <c r="Y11" i="1"/>
  <c r="Y8" i="1"/>
  <c r="X11" i="1"/>
  <c r="X8" i="1"/>
  <c r="J8" i="1"/>
  <c r="I14" i="1"/>
  <c r="I11" i="1"/>
  <c r="I8" i="1"/>
  <c r="F14" i="1"/>
  <c r="F11" i="1"/>
  <c r="F10" i="1"/>
  <c r="F9" i="1"/>
  <c r="AE15" i="1" l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C15" i="1"/>
  <c r="C14" i="1"/>
  <c r="C12" i="1"/>
  <c r="C9" i="1"/>
  <c r="C11" i="1"/>
  <c r="C10" i="1"/>
  <c r="C8" i="1"/>
</calcChain>
</file>

<file path=xl/sharedStrings.xml><?xml version="1.0" encoding="utf-8"?>
<sst xmlns="http://schemas.openxmlformats.org/spreadsheetml/2006/main" count="18" uniqueCount="18">
  <si>
    <t>ДОВІДКА</t>
  </si>
  <si>
    <t>щодо роботи із зверненнями громадян,</t>
  </si>
  <si>
    <t>що надійшли до Державна служба України з безпеки на транспорті</t>
  </si>
  <si>
    <t>№</t>
  </si>
  <si>
    <t>Звідки надійшли звернення</t>
  </si>
  <si>
    <t>Кількість звернень</t>
  </si>
  <si>
    <t>З них</t>
  </si>
  <si>
    <t>Від громадян поштою</t>
  </si>
  <si>
    <t>Від громадян на особистому прийомі</t>
  </si>
  <si>
    <t>Через уповноважену особу</t>
  </si>
  <si>
    <t>Через органи влади</t>
  </si>
  <si>
    <t>з них від КМУ</t>
  </si>
  <si>
    <t>Через засоби масової інформації</t>
  </si>
  <si>
    <t>Від інших органів, установ, організацій</t>
  </si>
  <si>
    <t>Разом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</si>
  <si>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засобів масової інформації;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Інше.</t>
  </si>
  <si>
    <t>Кількість громадян, що звернулись</t>
  </si>
  <si>
    <t xml:space="preserve">за період з 01.01.2024 по 31.12.2024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</si>
</sst>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indent="4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42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showGridLines="0" tabSelected="1" zoomScaleNormal="100" workbookViewId="0">
      <selection activeCell="F23" sqref="F23"/>
    </sheetView>
  </sheetViews>
  <sheetFormatPr defaultRowHeight="15" x14ac:dyDescent="0.25"/>
  <cols>
    <col min="1" max="1" width="3.85546875" customWidth="1"/>
    <col min="2" max="2" width="34.140625" customWidth="1"/>
    <col min="3" max="3" width="13.7109375" customWidth="1"/>
    <col min="4" max="30" width="4.7109375" customWidth="1"/>
    <col min="31" max="31" width="15.42578125" customWidth="1"/>
  </cols>
  <sheetData>
    <row r="1" spans="1:31" ht="15.7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15.75" customHeight="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15.75" customHeight="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5.75" customHeight="1" x14ac:dyDescent="0.25">
      <c r="A4" s="7" t="s">
        <v>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ht="15.75" thickBot="1" x14ac:dyDescent="0.3">
      <c r="A5" s="1"/>
    </row>
    <row r="6" spans="1:31" ht="45" customHeight="1" thickBot="1" x14ac:dyDescent="0.3">
      <c r="A6" s="10" t="s">
        <v>3</v>
      </c>
      <c r="B6" s="10" t="s">
        <v>4</v>
      </c>
      <c r="C6" s="10" t="s">
        <v>5</v>
      </c>
      <c r="D6" s="12" t="s">
        <v>6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4"/>
      <c r="AE6" s="10" t="s">
        <v>16</v>
      </c>
    </row>
    <row r="7" spans="1:31" ht="45" customHeight="1" thickBot="1" x14ac:dyDescent="0.3">
      <c r="A7" s="11"/>
      <c r="B7" s="11"/>
      <c r="C7" s="11"/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2">
        <v>8</v>
      </c>
      <c r="L7" s="2">
        <v>9</v>
      </c>
      <c r="M7" s="2">
        <v>10</v>
      </c>
      <c r="N7" s="2">
        <v>11</v>
      </c>
      <c r="O7" s="2">
        <v>12</v>
      </c>
      <c r="P7" s="2">
        <v>13</v>
      </c>
      <c r="Q7" s="2">
        <v>14</v>
      </c>
      <c r="R7" s="2">
        <v>15</v>
      </c>
      <c r="S7" s="2">
        <v>16</v>
      </c>
      <c r="T7" s="2">
        <v>17</v>
      </c>
      <c r="U7" s="2">
        <v>18</v>
      </c>
      <c r="V7" s="2">
        <v>19</v>
      </c>
      <c r="W7" s="2">
        <v>20</v>
      </c>
      <c r="X7" s="2">
        <v>21</v>
      </c>
      <c r="Y7" s="2">
        <v>22</v>
      </c>
      <c r="Z7" s="2">
        <v>23</v>
      </c>
      <c r="AA7" s="2">
        <v>24</v>
      </c>
      <c r="AB7" s="2">
        <v>25</v>
      </c>
      <c r="AC7" s="2">
        <v>26</v>
      </c>
      <c r="AD7" s="2">
        <v>27</v>
      </c>
      <c r="AE7" s="11"/>
    </row>
    <row r="8" spans="1:31" ht="15.75" thickBot="1" x14ac:dyDescent="0.3">
      <c r="A8" s="3">
        <v>1</v>
      </c>
      <c r="B8" s="4" t="s">
        <v>7</v>
      </c>
      <c r="C8" s="5">
        <f>483+433+525+460</f>
        <v>1901</v>
      </c>
      <c r="D8" s="5">
        <v>0</v>
      </c>
      <c r="E8" s="5">
        <v>0</v>
      </c>
      <c r="F8" s="5">
        <v>1685</v>
      </c>
      <c r="G8" s="5">
        <v>1</v>
      </c>
      <c r="H8" s="5">
        <v>0</v>
      </c>
      <c r="I8" s="5">
        <f>23+30+32+46</f>
        <v>131</v>
      </c>
      <c r="J8" s="5">
        <f>7+5+6+10</f>
        <v>28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f>8+10</f>
        <v>18</v>
      </c>
      <c r="Y8" s="5">
        <f>2+9</f>
        <v>11</v>
      </c>
      <c r="Z8" s="5">
        <v>0</v>
      </c>
      <c r="AA8" s="5">
        <v>0</v>
      </c>
      <c r="AB8" s="5">
        <v>0</v>
      </c>
      <c r="AC8" s="5">
        <v>0</v>
      </c>
      <c r="AD8" s="5">
        <f>6+8+8+5</f>
        <v>27</v>
      </c>
      <c r="AE8" s="6">
        <f>669+436+855+507</f>
        <v>2467</v>
      </c>
    </row>
    <row r="9" spans="1:31" ht="15.75" thickBot="1" x14ac:dyDescent="0.3">
      <c r="A9" s="3">
        <v>2</v>
      </c>
      <c r="B9" s="4" t="s">
        <v>8</v>
      </c>
      <c r="C9" s="5">
        <f>7+5+6+0</f>
        <v>18</v>
      </c>
      <c r="D9" s="5">
        <v>0</v>
      </c>
      <c r="E9" s="5">
        <v>0</v>
      </c>
      <c r="F9" s="5">
        <f>5+4+6</f>
        <v>15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f>1+1</f>
        <v>2</v>
      </c>
      <c r="AE9" s="6">
        <v>21</v>
      </c>
    </row>
    <row r="10" spans="1:31" ht="15.75" thickBot="1" x14ac:dyDescent="0.3">
      <c r="A10" s="3">
        <v>3</v>
      </c>
      <c r="B10" s="4" t="s">
        <v>9</v>
      </c>
      <c r="C10" s="5">
        <f>1</f>
        <v>1</v>
      </c>
      <c r="D10" s="5">
        <v>0</v>
      </c>
      <c r="E10" s="5">
        <v>0</v>
      </c>
      <c r="F10" s="5">
        <f>1</f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f>0</f>
        <v>0</v>
      </c>
      <c r="AE10" s="6">
        <v>14</v>
      </c>
    </row>
    <row r="11" spans="1:31" ht="15.75" thickBot="1" x14ac:dyDescent="0.3">
      <c r="A11" s="3">
        <v>4</v>
      </c>
      <c r="B11" s="4" t="s">
        <v>10</v>
      </c>
      <c r="C11" s="5">
        <f>221+169+115+54</f>
        <v>559</v>
      </c>
      <c r="D11" s="5">
        <v>0</v>
      </c>
      <c r="E11" s="5">
        <v>0</v>
      </c>
      <c r="F11" s="5">
        <f>179+124+85+45</f>
        <v>433</v>
      </c>
      <c r="G11" s="5">
        <v>0</v>
      </c>
      <c r="H11" s="5">
        <v>0</v>
      </c>
      <c r="I11" s="5">
        <f>24+26+21+4</f>
        <v>75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f>9+16</f>
        <v>25</v>
      </c>
      <c r="Y11" s="5">
        <f>5+4</f>
        <v>9</v>
      </c>
      <c r="Z11" s="5">
        <v>0</v>
      </c>
      <c r="AA11" s="5">
        <v>0</v>
      </c>
      <c r="AB11" s="5">
        <v>0</v>
      </c>
      <c r="AC11" s="5">
        <v>0</v>
      </c>
      <c r="AD11" s="5">
        <f>9+3+4+1</f>
        <v>17</v>
      </c>
      <c r="AE11" s="6">
        <f>226+169+190+132</f>
        <v>717</v>
      </c>
    </row>
    <row r="12" spans="1:31" ht="15.75" thickBot="1" x14ac:dyDescent="0.3">
      <c r="A12" s="3">
        <v>5</v>
      </c>
      <c r="B12" s="4" t="s">
        <v>11</v>
      </c>
      <c r="C12" s="5">
        <f>10+6+5</f>
        <v>21</v>
      </c>
      <c r="D12" s="5">
        <v>0</v>
      </c>
      <c r="E12" s="5">
        <v>0</v>
      </c>
      <c r="F12" s="5">
        <f>8+3+2</f>
        <v>13</v>
      </c>
      <c r="G12" s="5">
        <v>0</v>
      </c>
      <c r="H12" s="5">
        <v>0</v>
      </c>
      <c r="I12" s="5">
        <f>1+3+3</f>
        <v>7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f>0</f>
        <v>0</v>
      </c>
      <c r="AE12" s="6">
        <f>6+10</f>
        <v>16</v>
      </c>
    </row>
    <row r="13" spans="1:31" ht="15.75" thickBot="1" x14ac:dyDescent="0.3">
      <c r="A13" s="3">
        <v>6</v>
      </c>
      <c r="B13" s="4" t="s">
        <v>12</v>
      </c>
      <c r="C13" s="5">
        <v>4</v>
      </c>
      <c r="D13" s="5">
        <v>0</v>
      </c>
      <c r="E13" s="5">
        <v>0</v>
      </c>
      <c r="F13" s="5">
        <v>4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6">
        <v>4</v>
      </c>
    </row>
    <row r="14" spans="1:31" ht="15.75" thickBot="1" x14ac:dyDescent="0.3">
      <c r="A14" s="3">
        <v>7</v>
      </c>
      <c r="B14" s="4" t="s">
        <v>13</v>
      </c>
      <c r="C14" s="5">
        <f>284+57+39+113</f>
        <v>493</v>
      </c>
      <c r="D14" s="5">
        <v>0</v>
      </c>
      <c r="E14" s="5">
        <v>0</v>
      </c>
      <c r="F14" s="5">
        <f>237+57+37+104</f>
        <v>435</v>
      </c>
      <c r="G14" s="5">
        <v>0</v>
      </c>
      <c r="H14" s="5">
        <v>0</v>
      </c>
      <c r="I14" s="5">
        <f>45+5</f>
        <v>50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1</v>
      </c>
      <c r="Y14" s="5">
        <f>1+1</f>
        <v>2</v>
      </c>
      <c r="Z14" s="5">
        <v>0</v>
      </c>
      <c r="AA14" s="5">
        <v>0</v>
      </c>
      <c r="AB14" s="5">
        <v>0</v>
      </c>
      <c r="AC14" s="5">
        <v>0</v>
      </c>
      <c r="AD14" s="5">
        <f>1+1+3</f>
        <v>5</v>
      </c>
      <c r="AE14" s="6">
        <v>527</v>
      </c>
    </row>
    <row r="15" spans="1:31" ht="15.75" thickBot="1" x14ac:dyDescent="0.3">
      <c r="A15" s="3">
        <v>8</v>
      </c>
      <c r="B15" s="4" t="s">
        <v>14</v>
      </c>
      <c r="C15" s="5">
        <f>SUM(C8:C11,C13:C14)</f>
        <v>2976</v>
      </c>
      <c r="D15" s="5">
        <f t="shared" ref="D15:AD15" si="0">SUM(D8:D11,D13:D14)</f>
        <v>0</v>
      </c>
      <c r="E15" s="5">
        <f t="shared" si="0"/>
        <v>0</v>
      </c>
      <c r="F15" s="5">
        <f t="shared" si="0"/>
        <v>2573</v>
      </c>
      <c r="G15" s="5">
        <f t="shared" si="0"/>
        <v>1</v>
      </c>
      <c r="H15" s="5">
        <f t="shared" si="0"/>
        <v>0</v>
      </c>
      <c r="I15" s="5">
        <f t="shared" si="0"/>
        <v>256</v>
      </c>
      <c r="J15" s="5">
        <f t="shared" si="0"/>
        <v>29</v>
      </c>
      <c r="K15" s="5">
        <f t="shared" si="0"/>
        <v>0</v>
      </c>
      <c r="L15" s="5">
        <f t="shared" si="0"/>
        <v>0</v>
      </c>
      <c r="M15" s="5">
        <f t="shared" si="0"/>
        <v>0</v>
      </c>
      <c r="N15" s="5">
        <f t="shared" si="0"/>
        <v>0</v>
      </c>
      <c r="O15" s="5">
        <f t="shared" si="0"/>
        <v>0</v>
      </c>
      <c r="P15" s="5">
        <f t="shared" si="0"/>
        <v>0</v>
      </c>
      <c r="Q15" s="5">
        <f t="shared" si="0"/>
        <v>0</v>
      </c>
      <c r="R15" s="5">
        <f t="shared" si="0"/>
        <v>0</v>
      </c>
      <c r="S15" s="5">
        <f t="shared" si="0"/>
        <v>0</v>
      </c>
      <c r="T15" s="5">
        <f t="shared" si="0"/>
        <v>0</v>
      </c>
      <c r="U15" s="5">
        <f t="shared" si="0"/>
        <v>0</v>
      </c>
      <c r="V15" s="5">
        <f t="shared" si="0"/>
        <v>0</v>
      </c>
      <c r="W15" s="5">
        <f t="shared" si="0"/>
        <v>0</v>
      </c>
      <c r="X15" s="5">
        <f t="shared" si="0"/>
        <v>44</v>
      </c>
      <c r="Y15" s="5">
        <f t="shared" si="0"/>
        <v>22</v>
      </c>
      <c r="Z15" s="5">
        <f t="shared" si="0"/>
        <v>0</v>
      </c>
      <c r="AA15" s="5">
        <f t="shared" si="0"/>
        <v>0</v>
      </c>
      <c r="AB15" s="5">
        <f t="shared" si="0"/>
        <v>0</v>
      </c>
      <c r="AC15" s="5">
        <f t="shared" si="0"/>
        <v>0</v>
      </c>
      <c r="AD15" s="5">
        <f t="shared" si="0"/>
        <v>51</v>
      </c>
      <c r="AE15" s="5">
        <f>SUM(AE8:AE11,AE13:AE14)</f>
        <v>3750</v>
      </c>
    </row>
    <row r="16" spans="1:31" ht="93" customHeight="1" x14ac:dyDescent="0.25">
      <c r="A16" s="9" t="s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</sheetData>
  <mergeCells count="10">
    <mergeCell ref="A1:AE1"/>
    <mergeCell ref="A2:AE2"/>
    <mergeCell ref="A3:AE3"/>
    <mergeCell ref="A4:AE4"/>
    <mergeCell ref="A16:AE16"/>
    <mergeCell ref="A6:A7"/>
    <mergeCell ref="B6:B7"/>
    <mergeCell ref="C6:C7"/>
    <mergeCell ref="D6:AD6"/>
    <mergeCell ref="AE6:AE7"/>
  </mergeCells>
  <hyperlinks>
    <hyperlink ref="C8"/>
    <hyperlink ref="D8"/>
    <hyperlink ref="E8"/>
    <hyperlink ref="F8"/>
    <hyperlink ref="G8"/>
    <hyperlink ref="H8"/>
    <hyperlink ref="I8"/>
    <hyperlink ref="J8"/>
    <hyperlink ref="K8"/>
    <hyperlink ref="L8"/>
    <hyperlink ref="M8"/>
    <hyperlink ref="N8"/>
    <hyperlink ref="O8"/>
    <hyperlink ref="P8"/>
    <hyperlink ref="Q8"/>
    <hyperlink ref="R8"/>
    <hyperlink ref="S8"/>
    <hyperlink ref="T8"/>
    <hyperlink ref="U8"/>
    <hyperlink ref="V8"/>
    <hyperlink ref="W8"/>
    <hyperlink ref="X8"/>
    <hyperlink ref="Y8"/>
    <hyperlink ref="Z8"/>
    <hyperlink ref="AA8"/>
    <hyperlink ref="AB8"/>
    <hyperlink ref="AC8"/>
    <hyperlink ref="AD8"/>
    <hyperlink ref="C9"/>
    <hyperlink ref="D9"/>
    <hyperlink ref="E9"/>
    <hyperlink ref="F9"/>
    <hyperlink ref="G9"/>
    <hyperlink ref="H9"/>
    <hyperlink ref="I9"/>
    <hyperlink ref="J9"/>
    <hyperlink ref="K9"/>
    <hyperlink ref="L9"/>
    <hyperlink ref="M9"/>
    <hyperlink ref="N9"/>
    <hyperlink ref="O9"/>
    <hyperlink ref="P9"/>
    <hyperlink ref="Q9"/>
    <hyperlink ref="R9"/>
    <hyperlink ref="S9"/>
    <hyperlink ref="T9"/>
    <hyperlink ref="U9"/>
    <hyperlink ref="V9"/>
    <hyperlink ref="W9"/>
    <hyperlink ref="X9"/>
    <hyperlink ref="Y9"/>
    <hyperlink ref="Z9"/>
    <hyperlink ref="AA9"/>
    <hyperlink ref="AB9"/>
    <hyperlink ref="AC9"/>
    <hyperlink ref="AD9"/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S10"/>
    <hyperlink ref="T10"/>
    <hyperlink ref="U10"/>
    <hyperlink ref="V10"/>
    <hyperlink ref="W10"/>
    <hyperlink ref="X10"/>
    <hyperlink ref="Y10"/>
    <hyperlink ref="Z10"/>
    <hyperlink ref="AA10"/>
    <hyperlink ref="AB10"/>
    <hyperlink ref="AC10"/>
    <hyperlink ref="AD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S11"/>
    <hyperlink ref="T11"/>
    <hyperlink ref="U11"/>
    <hyperlink ref="V11"/>
    <hyperlink ref="W11"/>
    <hyperlink ref="X11"/>
    <hyperlink ref="Y11"/>
    <hyperlink ref="Z11"/>
    <hyperlink ref="AA11"/>
    <hyperlink ref="AB11"/>
    <hyperlink ref="AC11"/>
    <hyperlink ref="AD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S12"/>
    <hyperlink ref="T12"/>
    <hyperlink ref="U12"/>
    <hyperlink ref="V12"/>
    <hyperlink ref="W12"/>
    <hyperlink ref="X12"/>
    <hyperlink ref="Y12"/>
    <hyperlink ref="Z12"/>
    <hyperlink ref="AA12"/>
    <hyperlink ref="AB12"/>
    <hyperlink ref="AC12"/>
    <hyperlink ref="AD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R13"/>
    <hyperlink ref="S13"/>
    <hyperlink ref="T13"/>
    <hyperlink ref="U13"/>
    <hyperlink ref="V13"/>
    <hyperlink ref="W13"/>
    <hyperlink ref="X13"/>
    <hyperlink ref="Y13"/>
    <hyperlink ref="Z13"/>
    <hyperlink ref="AA13"/>
    <hyperlink ref="AB13"/>
    <hyperlink ref="AC13"/>
    <hyperlink ref="AD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R14"/>
    <hyperlink ref="S14"/>
    <hyperlink ref="T14"/>
    <hyperlink ref="U14"/>
    <hyperlink ref="V14"/>
    <hyperlink ref="W14"/>
    <hyperlink ref="X14"/>
    <hyperlink ref="Y14"/>
    <hyperlink ref="Z14"/>
    <hyperlink ref="AA14"/>
    <hyperlink ref="AB14"/>
    <hyperlink ref="AC14"/>
    <hyperlink ref="AD14"/>
    <hyperlink ref="C15"/>
    <hyperlink ref="D15:AD15"/>
    <hyperlink ref="AE15"/>
  </hyperlinks>
  <pageMargins left="0.15748031496062992" right="0.15748031496062992" top="0.98425196850393704" bottom="0.98425196850393704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2024 ЗВГ ЕФ_1_2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inspe</dc:creator>
  <cp:lastModifiedBy>inspektor3@outlook.com</cp:lastModifiedBy>
  <cp:lastPrinted>2025-01-10T11:46:59Z</cp:lastPrinted>
  <dcterms:created xsi:type="dcterms:W3CDTF">2025-01-10T11:09:06Z</dcterms:created>
  <dcterms:modified xsi:type="dcterms:W3CDTF">2025-01-15T09:57:18Z</dcterms:modified>
</cp:coreProperties>
</file>